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omkinsvaa.sharepoint.com/sites/TVAA/Shared Documents/My Pictures/Auction Photos/2024 Auction Photos/Feb 2024/Chris/Maddy/"/>
    </mc:Choice>
  </mc:AlternateContent>
  <xr:revisionPtr revIDLastSave="0" documentId="8_{A2FCAB93-75DD-4F9D-BD22-F97B65A64C00}" xr6:coauthVersionLast="47" xr6:coauthVersionMax="47" xr10:uidLastSave="{00000000-0000-0000-0000-000000000000}"/>
  <bookViews>
    <workbookView xWindow="-120" yWindow="-120" windowWidth="29040" windowHeight="15840" xr2:uid="{E12498D6-06F3-49DA-9098-EAFFBFF901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5" i="1"/>
  <c r="F4" i="1"/>
  <c r="D6" i="1"/>
  <c r="D7" i="1"/>
  <c r="D8" i="1"/>
  <c r="D9" i="1"/>
  <c r="D10" i="1"/>
  <c r="D11" i="1"/>
  <c r="D12" i="1"/>
  <c r="G12" i="1" s="1"/>
  <c r="D13" i="1"/>
  <c r="G13" i="1" s="1"/>
  <c r="D14" i="1"/>
  <c r="D15" i="1"/>
  <c r="G15" i="1" s="1"/>
  <c r="D16" i="1"/>
  <c r="G16" i="1" s="1"/>
  <c r="D17" i="1"/>
  <c r="G17" i="1" s="1"/>
  <c r="D18" i="1"/>
  <c r="D19" i="1"/>
  <c r="D20" i="1"/>
  <c r="D21" i="1"/>
  <c r="D22" i="1"/>
  <c r="G22" i="1" s="1"/>
  <c r="D23" i="1"/>
  <c r="D24" i="1"/>
  <c r="D25" i="1"/>
  <c r="G25" i="1" s="1"/>
  <c r="D26" i="1"/>
  <c r="G26" i="1" s="1"/>
  <c r="D27" i="1"/>
  <c r="D28" i="1"/>
  <c r="D29" i="1"/>
  <c r="G29" i="1" s="1"/>
  <c r="D30" i="1"/>
  <c r="D31" i="1"/>
  <c r="G31" i="1" s="1"/>
  <c r="D32" i="1"/>
  <c r="D33" i="1"/>
  <c r="D34" i="1"/>
  <c r="D35" i="1"/>
  <c r="G35" i="1" s="1"/>
  <c r="D36" i="1"/>
  <c r="D37" i="1"/>
  <c r="D38" i="1"/>
  <c r="G38" i="1" s="1"/>
  <c r="D39" i="1"/>
  <c r="G39" i="1" s="1"/>
  <c r="D40" i="1"/>
  <c r="G40" i="1" s="1"/>
  <c r="D41" i="1"/>
  <c r="G41" i="1" s="1"/>
  <c r="D42" i="1"/>
  <c r="D43" i="1"/>
  <c r="D44" i="1"/>
  <c r="D45" i="1"/>
  <c r="D46" i="1"/>
  <c r="D47" i="1"/>
  <c r="G47" i="1" s="1"/>
  <c r="D48" i="1"/>
  <c r="G48" i="1" s="1"/>
  <c r="D49" i="1"/>
  <c r="G49" i="1" s="1"/>
  <c r="D50" i="1"/>
  <c r="D51" i="1"/>
  <c r="G51" i="1" s="1"/>
  <c r="D52" i="1"/>
  <c r="G52" i="1" s="1"/>
  <c r="D53" i="1"/>
  <c r="G53" i="1" s="1"/>
  <c r="D54" i="1"/>
  <c r="D55" i="1"/>
  <c r="D56" i="1"/>
  <c r="D57" i="1"/>
  <c r="D58" i="1"/>
  <c r="G58" i="1" s="1"/>
  <c r="D59" i="1"/>
  <c r="D60" i="1"/>
  <c r="D61" i="1"/>
  <c r="G61" i="1" s="1"/>
  <c r="D62" i="1"/>
  <c r="G62" i="1" s="1"/>
  <c r="D63" i="1"/>
  <c r="D5" i="1"/>
  <c r="G63" i="1"/>
  <c r="E63" i="1"/>
  <c r="E62" i="1"/>
  <c r="E61" i="1"/>
  <c r="G60" i="1"/>
  <c r="E60" i="1"/>
  <c r="G59" i="1"/>
  <c r="E59" i="1"/>
  <c r="E58" i="1"/>
  <c r="G57" i="1"/>
  <c r="E57" i="1"/>
  <c r="G56" i="1"/>
  <c r="E56" i="1"/>
  <c r="E55" i="1"/>
  <c r="G55" i="1"/>
  <c r="G54" i="1"/>
  <c r="E54" i="1"/>
  <c r="E53" i="1"/>
  <c r="E52" i="1"/>
  <c r="E51" i="1"/>
  <c r="G50" i="1"/>
  <c r="E50" i="1"/>
  <c r="E49" i="1"/>
  <c r="E48" i="1"/>
  <c r="E47" i="1"/>
  <c r="E46" i="1"/>
  <c r="G46" i="1"/>
  <c r="G45" i="1"/>
  <c r="E45" i="1"/>
  <c r="G44" i="1"/>
  <c r="E44" i="1"/>
  <c r="E43" i="1"/>
  <c r="G43" i="1"/>
  <c r="G42" i="1"/>
  <c r="E42" i="1"/>
  <c r="E41" i="1"/>
  <c r="E40" i="1"/>
  <c r="E39" i="1"/>
  <c r="E38" i="1"/>
  <c r="E37" i="1"/>
  <c r="G37" i="1"/>
  <c r="G36" i="1"/>
  <c r="E36" i="1"/>
  <c r="E35" i="1"/>
  <c r="E34" i="1"/>
  <c r="G34" i="1"/>
  <c r="G33" i="1"/>
  <c r="E33" i="1"/>
  <c r="G32" i="1"/>
  <c r="E32" i="1"/>
  <c r="E31" i="1"/>
  <c r="G30" i="1"/>
  <c r="E30" i="1"/>
  <c r="E29" i="1"/>
  <c r="E28" i="1"/>
  <c r="G28" i="1"/>
  <c r="G27" i="1"/>
  <c r="E27" i="1"/>
  <c r="E26" i="1"/>
  <c r="E25" i="1"/>
  <c r="G24" i="1"/>
  <c r="E24" i="1"/>
  <c r="G23" i="1"/>
  <c r="E23" i="1"/>
  <c r="E22" i="1"/>
  <c r="G21" i="1"/>
  <c r="E21" i="1"/>
  <c r="G20" i="1"/>
  <c r="E20" i="1"/>
  <c r="E19" i="1"/>
  <c r="G19" i="1"/>
  <c r="G18" i="1"/>
  <c r="E18" i="1"/>
  <c r="E17" i="1"/>
  <c r="E16" i="1"/>
  <c r="E15" i="1"/>
  <c r="G14" i="1"/>
  <c r="E14" i="1"/>
  <c r="E13" i="1"/>
  <c r="E12" i="1"/>
  <c r="G11" i="1"/>
  <c r="E11" i="1"/>
  <c r="E10" i="1"/>
  <c r="G10" i="1"/>
  <c r="G9" i="1"/>
  <c r="E9" i="1"/>
  <c r="G8" i="1"/>
  <c r="E8" i="1"/>
  <c r="E7" i="1"/>
  <c r="G7" i="1"/>
  <c r="G6" i="1"/>
  <c r="E6" i="1"/>
  <c r="G5" i="1"/>
  <c r="E5" i="1"/>
  <c r="E4" i="1"/>
  <c r="G4" i="1"/>
</calcChain>
</file>

<file path=xl/sharedStrings.xml><?xml version="1.0" encoding="utf-8"?>
<sst xmlns="http://schemas.openxmlformats.org/spreadsheetml/2006/main" count="119" uniqueCount="88">
  <si>
    <t>L08</t>
  </si>
  <si>
    <t>Start Machine Hrs</t>
  </si>
  <si>
    <t>Serial No</t>
  </si>
  <si>
    <t>Current SMU</t>
  </si>
  <si>
    <t>SMU Date</t>
  </si>
  <si>
    <t>Actual usage</t>
  </si>
  <si>
    <t>Component</t>
  </si>
  <si>
    <t>Comp Desc</t>
  </si>
  <si>
    <t>Proj PCR</t>
  </si>
  <si>
    <t>Current Comp Hrs</t>
  </si>
  <si>
    <t>Next PCR SMU</t>
  </si>
  <si>
    <t>Est Date</t>
  </si>
  <si>
    <t>HRS to Run</t>
  </si>
  <si>
    <t>Last PCR Date</t>
  </si>
  <si>
    <t>Last PCR SMU</t>
  </si>
  <si>
    <t>Est HRs</t>
  </si>
  <si>
    <t>Component Cost</t>
  </si>
  <si>
    <t>Install Parts Cost</t>
  </si>
  <si>
    <t>Engine</t>
  </si>
  <si>
    <t>ENGINE RECON BEFORE FAILURE FIRST OVERHAUL</t>
  </si>
  <si>
    <t>ENGINE MIDLIFE</t>
  </si>
  <si>
    <t>TURBOCHARGER RECON BEFORE FAILURE</t>
  </si>
  <si>
    <t>INCL</t>
  </si>
  <si>
    <t>UNIT INJECTOR REMOVE &amp; INSTALL</t>
  </si>
  <si>
    <t>HYDRAULIC FAN MOTOR REMOVE &amp; INSTALL</t>
  </si>
  <si>
    <t>HYDRAULIC FAN PUMP REMOVE &amp; INSTALL</t>
  </si>
  <si>
    <t>MUFFLER REMOVE &amp; INSTALL</t>
  </si>
  <si>
    <t>FUEL TRANSFER PUMP REMOVE &amp; INSTALL</t>
  </si>
  <si>
    <t>FAN REMOVE &amp; INSTALL</t>
  </si>
  <si>
    <t>WATER PUMP REMOVE &amp; INSTALL</t>
  </si>
  <si>
    <t>AFTERCOOLER REMOVE &amp; INSTALL</t>
  </si>
  <si>
    <t>VALVE SET</t>
  </si>
  <si>
    <t>Cooling</t>
  </si>
  <si>
    <t>RADIATOR RECON BEFORE FAILURE</t>
  </si>
  <si>
    <t>THERMOSTAT/WATER TEMP REG REMOVE &amp; INSTALL</t>
  </si>
  <si>
    <t>COOLANT HOSES AND CLAMPS</t>
  </si>
  <si>
    <t>1375  TC/TRANS OIL COOLER</t>
  </si>
  <si>
    <t>HYDRAULIC OIL COOLER REMOVE &amp; INSTALL</t>
  </si>
  <si>
    <t>BRAKE/AXLE OIL COOLER REMOVE &amp; INSTALL</t>
  </si>
  <si>
    <t>Electrical</t>
  </si>
  <si>
    <t>ALTERNATOR REMOVE &amp; INSTALL</t>
  </si>
  <si>
    <t>ELECTRIC STARTING MOTOR REMOVE &amp; INSTALL</t>
  </si>
  <si>
    <t>TC/Transmission/Driveline</t>
  </si>
  <si>
    <t>TRANSMISSION RECON BEFORE FAILURE OVERHAUL</t>
  </si>
  <si>
    <t>TRANSMISSION OIL PUMP RECON BEFORE FAILURE</t>
  </si>
  <si>
    <t>TORQUE CONVERTER RECON BEFORE FAILURE FIRST OVERHAUL</t>
  </si>
  <si>
    <t>TRANSFER GEARS RECON BEFORE FAILURE SECOND OVERHAUL</t>
  </si>
  <si>
    <t>UNIVERSAL JOINT REMOVE &amp; INSTALL</t>
  </si>
  <si>
    <t>UNIVERSAL JOINT REMOVE &amp; INSTALL CENTER</t>
  </si>
  <si>
    <t>UNIVERSAL JOINT REMOVE &amp; INSTALL FRONT</t>
  </si>
  <si>
    <t>UNIVERSAL JOINT REMOVE &amp; INSTALL REAR</t>
  </si>
  <si>
    <t>DRIVE SHAFT RECON BEFORE FAILURE</t>
  </si>
  <si>
    <t>Diff/Final Drives/Brakes</t>
  </si>
  <si>
    <t>DIFFERENTIAL RECON BEFORE FAILURE FRONT FIRST OVERHAUL</t>
  </si>
  <si>
    <t>DIFFERENTIAL RECON BEFORE FAILURE REAR FIRST OVERHAUL</t>
  </si>
  <si>
    <t>FINAL DRIVE RECON BEFORE FAILURE LEFT FRONT FIRST OVERHAUL</t>
  </si>
  <si>
    <t>FINAL DRIVE RECON BEFORE FAILURE LEFT REAR FIRST OVERHAUL</t>
  </si>
  <si>
    <t>FINAL DRIVE RECON BEFORE FAILURE RIGHT FRONT FIRST OVERHAUL</t>
  </si>
  <si>
    <t>FINAL DRIVE RECON BEFORE FAILURE RIGHT REAR FIRST OVERHAUL</t>
  </si>
  <si>
    <t>SERVICE BRAKE RECON BEFORE FAILURE LEFT FRONT</t>
  </si>
  <si>
    <t>SERVICE BRAKE RECON BEFORE FAILURE LEFT REAR</t>
  </si>
  <si>
    <t>SERVICE BRAKE RECON BEFORE FAILURE RIGHT FRONT</t>
  </si>
  <si>
    <t>SERVICE BRAKE RECON BEFORE FAILURE RIGHT REAR</t>
  </si>
  <si>
    <t>PARKING BRAKE REMOVE &amp; INSTALL</t>
  </si>
  <si>
    <t>BRAKE PUMP REMOVE &amp; INSTALL</t>
  </si>
  <si>
    <t>Steering</t>
  </si>
  <si>
    <t>STEERING CYLINDER RECON BEFORE FAILURE LEFT SIDE FIRST OVERHAUL</t>
  </si>
  <si>
    <t>STEERING CYLINDER RECON BEFORE FAILURE RIGHT SIDE FIRST OVERHAUL</t>
  </si>
  <si>
    <t>STEERING PUMP REMOVE &amp; INSTALL</t>
  </si>
  <si>
    <t>SECONDARY STRG PUMP REMOVE &amp; INSTALL</t>
  </si>
  <si>
    <t>STRG SEL &amp; PRES CONT VLV RECON BEFORE FAILURE</t>
  </si>
  <si>
    <t>Hydraulics</t>
  </si>
  <si>
    <t>HYDRAULIC CONTROL VALVE RECON BEFORE FAILURE</t>
  </si>
  <si>
    <t>GEAR PUMP REMOVE &amp; INSTALL AXLE</t>
  </si>
  <si>
    <t>IMPLEMENT PUMP RECON BEFORE FAILURE</t>
  </si>
  <si>
    <t>PILOT PUMP REMOVE &amp; INSTALL</t>
  </si>
  <si>
    <t>LIFT/HOIST CYLINDER RECON BEFORE FAILURE LEFT SIDE FIRST OVERHAUL</t>
  </si>
  <si>
    <t>LIFT/HOIST CYLINDER RECON BEFORE FAILURE RIGHT SIDE FIRST OVERHAUL</t>
  </si>
  <si>
    <t>TILT CYLINDER RECON BEFORE FAILURE LEFT SIDE FIRST OVERHAUL</t>
  </si>
  <si>
    <t>TILT CYLINDER RECON BEFORE FAILURE RIGHT SIDE FIRST OVERHAUL</t>
  </si>
  <si>
    <t>BUCKET CONTROL RECONDITION</t>
  </si>
  <si>
    <t>Machine/Frame/Body</t>
  </si>
  <si>
    <t>ARTICULATION PIVOT PIN REMOVE &amp; INSTALL</t>
  </si>
  <si>
    <t>Operators Compartment</t>
  </si>
  <si>
    <t>REFRIGERANT COMPRESSOR REMOVE &amp; INSTALL</t>
  </si>
  <si>
    <t>A/CON SYSTEM O/HAUL</t>
  </si>
  <si>
    <t>SEAT ASSEMBLY REMOVE &amp; INSTALL</t>
  </si>
  <si>
    <t>SEAT BELT REMOVE &amp; INSTALL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</si>
</sst>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;\-&quot;$&quot;#,##0.00"/>
  </numFmts>
  <fonts count="9">
    <font>
      <sz val="11"/>
      <color theme="1"/>
      <name val="LTUnivers 420 CondRegular"/>
      <family val="2"/>
    </font>
    <font>
      <b/>
      <sz val="20"/>
      <color indexed="12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b/>
      <sz val="8"/>
      <color indexed="12"/>
      <name val="Arial"/>
      <family val="2"/>
    </font>
    <font>
      <b/>
      <sz val="8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2" fillId="2" borderId="2" xfId="0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7" fontId="2" fillId="2" borderId="3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5" fontId="2" fillId="5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4" fillId="6" borderId="9" xfId="0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3" fontId="4" fillId="0" borderId="3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15" fontId="4" fillId="0" borderId="3" xfId="0" applyNumberFormat="1" applyFont="1" applyBorder="1" applyAlignment="1">
      <alignment horizontal="center"/>
    </xf>
    <xf numFmtId="15" fontId="4" fillId="5" borderId="3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7" fontId="8" fillId="7" borderId="1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8" borderId="3" xfId="0" applyFont="1" applyFill="1" applyBorder="1" applyAlignment="1">
      <alignment horizontal="left"/>
    </xf>
    <xf numFmtId="7" fontId="8" fillId="0" borderId="11" xfId="1" applyNumberFormat="1" applyFont="1" applyBorder="1" applyAlignment="1">
      <alignment horizontal="center" vertical="center" wrapText="1"/>
    </xf>
    <xf numFmtId="0" fontId="4" fillId="8" borderId="11" xfId="1" applyFont="1" applyFill="1" applyBorder="1" applyAlignment="1">
      <alignment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1" xfId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Normal" xfId="0" builtinId="0"/>
    <cellStyle name="Normal_980H Event Schedule" xfId="1" xr:uid="{C53ED6F8-2845-4B4F-959A-BDCDCB97FB72}"/>
  </cellStyles>
  <dxfs count="5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24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F8AB3-0FA8-4330-8156-761A1BD3D871}">
  <dimension ref="A1:L64"/>
  <sheetViews>
    <sheetView tabSelected="1" workbookViewId="0">
      <selection activeCell="A63" sqref="A6:XFD63"/>
    </sheetView>
  </sheetViews>
  <sheetFormatPr defaultRowHeight="14.25"/>
  <cols>
    <col min="1" max="1" width="10.5" customWidth="1"/>
    <col min="2" max="2" width="51.375" customWidth="1"/>
    <col min="4" max="4" width="14.25" customWidth="1"/>
    <col min="6" max="6" width="11.5" customWidth="1"/>
  </cols>
  <sheetData>
    <row r="1" spans="1:12">
      <c r="A1" s="34" t="s">
        <v>0</v>
      </c>
      <c r="B1" s="1" t="s">
        <v>1</v>
      </c>
      <c r="C1" s="2"/>
      <c r="D1" s="3" t="s">
        <v>2</v>
      </c>
      <c r="E1" s="3" t="s">
        <v>3</v>
      </c>
      <c r="F1" s="4" t="s">
        <v>4</v>
      </c>
      <c r="G1" s="5" t="s">
        <v>5</v>
      </c>
      <c r="H1" s="6"/>
      <c r="I1" s="6"/>
      <c r="J1" s="7"/>
      <c r="K1" s="7"/>
      <c r="L1" s="7"/>
    </row>
    <row r="2" spans="1:12">
      <c r="A2" s="35"/>
      <c r="B2" s="8"/>
      <c r="C2" s="9"/>
      <c r="D2" s="10"/>
      <c r="E2" s="9">
        <v>38665</v>
      </c>
      <c r="F2" s="11">
        <v>45742</v>
      </c>
      <c r="G2" s="12">
        <v>236</v>
      </c>
      <c r="H2" s="13"/>
      <c r="I2" s="14"/>
      <c r="J2" s="36">
        <v>2018</v>
      </c>
      <c r="K2" s="36"/>
      <c r="L2" s="37"/>
    </row>
    <row r="3" spans="1:12" ht="23.25" thickBot="1">
      <c r="A3" s="15" t="s">
        <v>6</v>
      </c>
      <c r="B3" s="1" t="s">
        <v>7</v>
      </c>
      <c r="C3" s="2" t="s">
        <v>8</v>
      </c>
      <c r="D3" s="3" t="s">
        <v>9</v>
      </c>
      <c r="E3" s="3" t="s">
        <v>10</v>
      </c>
      <c r="F3" s="4" t="s">
        <v>11</v>
      </c>
      <c r="G3" s="3" t="s">
        <v>12</v>
      </c>
      <c r="H3" s="16" t="s">
        <v>13</v>
      </c>
      <c r="I3" s="17" t="s">
        <v>14</v>
      </c>
      <c r="J3" s="18" t="s">
        <v>15</v>
      </c>
      <c r="K3" s="18" t="s">
        <v>16</v>
      </c>
      <c r="L3" s="18" t="s">
        <v>17</v>
      </c>
    </row>
    <row r="4" spans="1:12" ht="15.75" thickTop="1" thickBot="1">
      <c r="A4" s="19" t="s">
        <v>18</v>
      </c>
      <c r="B4" s="20" t="s">
        <v>19</v>
      </c>
      <c r="C4" s="21">
        <v>14000</v>
      </c>
      <c r="D4" s="22">
        <v>38665</v>
      </c>
      <c r="E4" s="21">
        <f t="shared" ref="E4:E63" si="0">I4+C4</f>
        <v>14000</v>
      </c>
      <c r="F4" s="23">
        <f>($F$2+((E4-$E$2)/((($G$2*6.5)/52)/4)))</f>
        <v>42397.593220338982</v>
      </c>
      <c r="G4" s="21">
        <f>C4-D4</f>
        <v>-24665</v>
      </c>
      <c r="H4" s="24"/>
      <c r="I4" s="25"/>
      <c r="J4" s="26">
        <v>50</v>
      </c>
      <c r="K4" s="27">
        <v>65970.528699999995</v>
      </c>
      <c r="L4" s="27">
        <v>1143.6347333333333</v>
      </c>
    </row>
    <row r="5" spans="1:12" ht="15.75" thickTop="1" thickBot="1">
      <c r="A5" s="28"/>
      <c r="B5" s="29" t="s">
        <v>20</v>
      </c>
      <c r="C5" s="21">
        <v>7000</v>
      </c>
      <c r="D5" s="22">
        <f>$E$2-I5</f>
        <v>19042</v>
      </c>
      <c r="E5" s="21">
        <f t="shared" si="0"/>
        <v>26623</v>
      </c>
      <c r="F5" s="23">
        <f>($F$2+((E5-$E$2)/((($G$2*6.5)/52)/4)))</f>
        <v>44109.186440677964</v>
      </c>
      <c r="G5" s="21">
        <f t="shared" ref="G5:G63" si="1">C5-D5</f>
        <v>-12042</v>
      </c>
      <c r="H5" s="24">
        <v>43770</v>
      </c>
      <c r="I5" s="25">
        <v>19623</v>
      </c>
      <c r="J5" s="26"/>
      <c r="K5" s="30"/>
      <c r="L5" s="26"/>
    </row>
    <row r="6" spans="1:12" ht="15" customHeight="1" thickTop="1" thickBot="1">
      <c r="A6" s="28"/>
      <c r="B6" s="31" t="s">
        <v>21</v>
      </c>
      <c r="C6" s="21">
        <v>7000</v>
      </c>
      <c r="D6" s="22">
        <f t="shared" ref="D6:D63" si="2">$E$2-I6</f>
        <v>19042</v>
      </c>
      <c r="E6" s="21">
        <f t="shared" si="0"/>
        <v>26623</v>
      </c>
      <c r="F6" s="23">
        <f t="shared" ref="F6:F63" si="3">($F$2+((E6-$E$2)/((($G$2*6.5)/52)/4)))</f>
        <v>44109.186440677964</v>
      </c>
      <c r="G6" s="21">
        <f t="shared" si="1"/>
        <v>-12042</v>
      </c>
      <c r="H6" s="24">
        <v>43770</v>
      </c>
      <c r="I6" s="25">
        <v>19623</v>
      </c>
      <c r="J6" s="26">
        <v>4</v>
      </c>
      <c r="K6" s="27">
        <v>4165.2425000000003</v>
      </c>
      <c r="L6" s="26" t="s">
        <v>22</v>
      </c>
    </row>
    <row r="7" spans="1:12" ht="15" customHeight="1" thickTop="1" thickBot="1">
      <c r="A7" s="28"/>
      <c r="B7" s="31" t="s">
        <v>23</v>
      </c>
      <c r="C7" s="21">
        <v>7000</v>
      </c>
      <c r="D7" s="22">
        <f t="shared" si="2"/>
        <v>19042</v>
      </c>
      <c r="E7" s="21">
        <f t="shared" si="0"/>
        <v>26623</v>
      </c>
      <c r="F7" s="23">
        <f t="shared" si="3"/>
        <v>44109.186440677964</v>
      </c>
      <c r="G7" s="21">
        <f t="shared" si="1"/>
        <v>-12042</v>
      </c>
      <c r="H7" s="24">
        <v>43770</v>
      </c>
      <c r="I7" s="25">
        <v>19623</v>
      </c>
      <c r="J7" s="26">
        <v>8</v>
      </c>
      <c r="K7" s="27">
        <v>5754.1818000000003</v>
      </c>
      <c r="L7" s="26" t="s">
        <v>22</v>
      </c>
    </row>
    <row r="8" spans="1:12" ht="15" customHeight="1" thickTop="1" thickBot="1">
      <c r="A8" s="28"/>
      <c r="B8" s="31" t="s">
        <v>24</v>
      </c>
      <c r="C8" s="32">
        <v>8000</v>
      </c>
      <c r="D8" s="22">
        <f t="shared" si="2"/>
        <v>19042</v>
      </c>
      <c r="E8" s="21">
        <f t="shared" si="0"/>
        <v>27623</v>
      </c>
      <c r="F8" s="23">
        <f t="shared" si="3"/>
        <v>44244.779661016946</v>
      </c>
      <c r="G8" s="21">
        <f t="shared" si="1"/>
        <v>-11042</v>
      </c>
      <c r="H8" s="24">
        <v>43770</v>
      </c>
      <c r="I8" s="25">
        <v>19623</v>
      </c>
      <c r="J8" s="26">
        <v>5</v>
      </c>
      <c r="K8" s="27">
        <v>2535.2473</v>
      </c>
      <c r="L8" s="26" t="s">
        <v>22</v>
      </c>
    </row>
    <row r="9" spans="1:12" ht="15" customHeight="1" thickTop="1" thickBot="1">
      <c r="A9" s="28"/>
      <c r="B9" s="31" t="s">
        <v>25</v>
      </c>
      <c r="C9" s="32">
        <v>8000</v>
      </c>
      <c r="D9" s="22">
        <f t="shared" si="2"/>
        <v>19042</v>
      </c>
      <c r="E9" s="21">
        <f t="shared" si="0"/>
        <v>27623</v>
      </c>
      <c r="F9" s="23">
        <f t="shared" si="3"/>
        <v>44244.779661016946</v>
      </c>
      <c r="G9" s="21">
        <f t="shared" si="1"/>
        <v>-11042</v>
      </c>
      <c r="H9" s="24">
        <v>43770</v>
      </c>
      <c r="I9" s="25">
        <v>19623</v>
      </c>
      <c r="J9" s="26">
        <v>6</v>
      </c>
      <c r="K9" s="27">
        <v>2737.3489</v>
      </c>
      <c r="L9" s="26" t="s">
        <v>22</v>
      </c>
    </row>
    <row r="10" spans="1:12" ht="15" customHeight="1" thickTop="1" thickBot="1">
      <c r="A10" s="28"/>
      <c r="B10" s="31" t="s">
        <v>26</v>
      </c>
      <c r="C10" s="21">
        <v>28000</v>
      </c>
      <c r="D10" s="22">
        <f t="shared" si="2"/>
        <v>19042</v>
      </c>
      <c r="E10" s="21">
        <f t="shared" si="0"/>
        <v>47623</v>
      </c>
      <c r="F10" s="23">
        <f t="shared" si="3"/>
        <v>46956.644067796609</v>
      </c>
      <c r="G10" s="21">
        <f t="shared" si="1"/>
        <v>8958</v>
      </c>
      <c r="H10" s="24">
        <v>43770</v>
      </c>
      <c r="I10" s="25">
        <v>19623</v>
      </c>
      <c r="J10" s="26">
        <v>4</v>
      </c>
      <c r="K10" s="27">
        <v>3110.3081000000002</v>
      </c>
      <c r="L10" s="26" t="s">
        <v>22</v>
      </c>
    </row>
    <row r="11" spans="1:12" ht="15" customHeight="1" thickTop="1" thickBot="1">
      <c r="A11" s="28"/>
      <c r="B11" s="31" t="s">
        <v>27</v>
      </c>
      <c r="C11" s="21">
        <v>7000</v>
      </c>
      <c r="D11" s="22">
        <f t="shared" si="2"/>
        <v>19042</v>
      </c>
      <c r="E11" s="21">
        <f t="shared" si="0"/>
        <v>26623</v>
      </c>
      <c r="F11" s="23">
        <f t="shared" si="3"/>
        <v>44109.186440677964</v>
      </c>
      <c r="G11" s="21">
        <f t="shared" si="1"/>
        <v>-12042</v>
      </c>
      <c r="H11" s="24">
        <v>43770</v>
      </c>
      <c r="I11" s="25">
        <v>19623</v>
      </c>
      <c r="J11" s="26">
        <v>3</v>
      </c>
      <c r="K11" s="27">
        <v>598.07650000000001</v>
      </c>
      <c r="L11" s="26" t="s">
        <v>22</v>
      </c>
    </row>
    <row r="12" spans="1:12" ht="15" customHeight="1" thickTop="1" thickBot="1">
      <c r="A12" s="28"/>
      <c r="B12" s="33" t="s">
        <v>28</v>
      </c>
      <c r="C12" s="21">
        <v>32000</v>
      </c>
      <c r="D12" s="22">
        <f t="shared" si="2"/>
        <v>38665</v>
      </c>
      <c r="E12" s="21">
        <f t="shared" si="0"/>
        <v>32000</v>
      </c>
      <c r="F12" s="23">
        <f t="shared" si="3"/>
        <v>44838.271186440681</v>
      </c>
      <c r="G12" s="21">
        <f t="shared" si="1"/>
        <v>-6665</v>
      </c>
      <c r="H12" s="24"/>
      <c r="I12" s="25"/>
      <c r="J12" s="26">
        <v>5</v>
      </c>
      <c r="K12" s="27">
        <v>2363.1484999999998</v>
      </c>
      <c r="L12" s="26" t="s">
        <v>22</v>
      </c>
    </row>
    <row r="13" spans="1:12" ht="15" customHeight="1" thickTop="1" thickBot="1">
      <c r="A13" s="28"/>
      <c r="B13" s="31" t="s">
        <v>29</v>
      </c>
      <c r="C13" s="21">
        <v>7000</v>
      </c>
      <c r="D13" s="22">
        <f t="shared" si="2"/>
        <v>19042</v>
      </c>
      <c r="E13" s="21">
        <f t="shared" si="0"/>
        <v>26623</v>
      </c>
      <c r="F13" s="23">
        <f t="shared" si="3"/>
        <v>44109.186440677964</v>
      </c>
      <c r="G13" s="21">
        <f t="shared" si="1"/>
        <v>-12042</v>
      </c>
      <c r="H13" s="24">
        <v>43770</v>
      </c>
      <c r="I13" s="25">
        <v>19623</v>
      </c>
      <c r="J13" s="26">
        <v>4</v>
      </c>
      <c r="K13" s="27">
        <v>912.80629999999996</v>
      </c>
      <c r="L13" s="26" t="s">
        <v>22</v>
      </c>
    </row>
    <row r="14" spans="1:12" ht="15" customHeight="1" thickTop="1" thickBot="1">
      <c r="A14" s="28"/>
      <c r="B14" s="31" t="s">
        <v>30</v>
      </c>
      <c r="C14" s="21">
        <v>28000</v>
      </c>
      <c r="D14" s="22">
        <f t="shared" si="2"/>
        <v>19042</v>
      </c>
      <c r="E14" s="21">
        <f t="shared" si="0"/>
        <v>47623</v>
      </c>
      <c r="F14" s="23">
        <f t="shared" si="3"/>
        <v>46956.644067796609</v>
      </c>
      <c r="G14" s="21">
        <f t="shared" si="1"/>
        <v>8958</v>
      </c>
      <c r="H14" s="24">
        <v>43770</v>
      </c>
      <c r="I14" s="25">
        <v>19623</v>
      </c>
      <c r="J14" s="26">
        <v>10</v>
      </c>
      <c r="K14" s="27">
        <v>7619.6733000000004</v>
      </c>
      <c r="L14" s="26" t="s">
        <v>22</v>
      </c>
    </row>
    <row r="15" spans="1:12" ht="15" customHeight="1" thickTop="1" thickBot="1">
      <c r="A15" s="28"/>
      <c r="B15" s="29" t="s">
        <v>31</v>
      </c>
      <c r="C15" s="21">
        <v>4000</v>
      </c>
      <c r="D15" s="22">
        <f t="shared" si="2"/>
        <v>19042</v>
      </c>
      <c r="E15" s="21">
        <f t="shared" si="0"/>
        <v>23623</v>
      </c>
      <c r="F15" s="23">
        <f t="shared" si="3"/>
        <v>43702.406779661018</v>
      </c>
      <c r="G15" s="21">
        <f t="shared" si="1"/>
        <v>-15042</v>
      </c>
      <c r="H15" s="24">
        <v>43770</v>
      </c>
      <c r="I15" s="25">
        <v>19623</v>
      </c>
      <c r="J15" s="26"/>
      <c r="K15" s="26"/>
      <c r="L15" s="26"/>
    </row>
    <row r="16" spans="1:12" ht="15" customHeight="1" thickTop="1" thickBot="1">
      <c r="A16" s="19" t="s">
        <v>32</v>
      </c>
      <c r="B16" s="31" t="s">
        <v>33</v>
      </c>
      <c r="C16" s="21">
        <v>14000</v>
      </c>
      <c r="D16" s="22">
        <f t="shared" si="2"/>
        <v>19042</v>
      </c>
      <c r="E16" s="21">
        <f t="shared" si="0"/>
        <v>33623</v>
      </c>
      <c r="F16" s="23">
        <f t="shared" si="3"/>
        <v>45058.338983050846</v>
      </c>
      <c r="G16" s="21">
        <f t="shared" si="1"/>
        <v>-5042</v>
      </c>
      <c r="H16" s="24">
        <v>43770</v>
      </c>
      <c r="I16" s="25">
        <v>19623</v>
      </c>
      <c r="J16" s="26">
        <v>8</v>
      </c>
      <c r="K16" s="27">
        <v>9932.2649666666675</v>
      </c>
      <c r="L16" s="27">
        <v>380.03190000000001</v>
      </c>
    </row>
    <row r="17" spans="1:12" ht="15" customHeight="1" thickTop="1" thickBot="1">
      <c r="A17" s="28"/>
      <c r="B17" s="31" t="s">
        <v>34</v>
      </c>
      <c r="C17" s="21">
        <v>7000</v>
      </c>
      <c r="D17" s="22">
        <f t="shared" si="2"/>
        <v>19042</v>
      </c>
      <c r="E17" s="21">
        <f t="shared" si="0"/>
        <v>26623</v>
      </c>
      <c r="F17" s="23">
        <f t="shared" si="3"/>
        <v>44109.186440677964</v>
      </c>
      <c r="G17" s="21">
        <f t="shared" si="1"/>
        <v>-12042</v>
      </c>
      <c r="H17" s="24">
        <v>43770</v>
      </c>
      <c r="I17" s="25">
        <v>19623</v>
      </c>
      <c r="J17" s="26">
        <v>3</v>
      </c>
      <c r="K17" s="27">
        <v>227.79230000000001</v>
      </c>
      <c r="L17" s="26" t="s">
        <v>22</v>
      </c>
    </row>
    <row r="18" spans="1:12" ht="15" customHeight="1" thickTop="1" thickBot="1">
      <c r="A18" s="28"/>
      <c r="B18" s="31" t="s">
        <v>35</v>
      </c>
      <c r="C18" s="21">
        <v>7000</v>
      </c>
      <c r="D18" s="22">
        <f t="shared" si="2"/>
        <v>5936</v>
      </c>
      <c r="E18" s="21">
        <f t="shared" si="0"/>
        <v>39729</v>
      </c>
      <c r="F18" s="23">
        <f t="shared" si="3"/>
        <v>45886.271186440681</v>
      </c>
      <c r="G18" s="21">
        <f t="shared" si="1"/>
        <v>1064</v>
      </c>
      <c r="H18" s="24">
        <v>45042</v>
      </c>
      <c r="I18" s="25">
        <v>32729</v>
      </c>
      <c r="J18" s="26"/>
      <c r="K18" s="27">
        <v>1100</v>
      </c>
      <c r="L18" s="26" t="s">
        <v>22</v>
      </c>
    </row>
    <row r="19" spans="1:12" ht="15" customHeight="1" thickTop="1" thickBot="1">
      <c r="A19" s="28"/>
      <c r="B19" s="20" t="s">
        <v>36</v>
      </c>
      <c r="C19" s="21">
        <v>18000</v>
      </c>
      <c r="D19" s="22">
        <f t="shared" si="2"/>
        <v>10491</v>
      </c>
      <c r="E19" s="21">
        <f t="shared" si="0"/>
        <v>46174</v>
      </c>
      <c r="F19" s="23">
        <f t="shared" si="3"/>
        <v>46760.169491525427</v>
      </c>
      <c r="G19" s="21">
        <f t="shared" si="1"/>
        <v>7509</v>
      </c>
      <c r="H19" s="24">
        <v>44480</v>
      </c>
      <c r="I19" s="25">
        <v>28174</v>
      </c>
      <c r="J19" s="26"/>
      <c r="K19" s="26"/>
      <c r="L19" s="26"/>
    </row>
    <row r="20" spans="1:12" ht="15" customHeight="1" thickTop="1" thickBot="1">
      <c r="A20" s="28"/>
      <c r="B20" s="33" t="s">
        <v>37</v>
      </c>
      <c r="C20" s="21">
        <v>14000</v>
      </c>
      <c r="D20" s="22">
        <f t="shared" si="2"/>
        <v>38665</v>
      </c>
      <c r="E20" s="21">
        <f t="shared" si="0"/>
        <v>14000</v>
      </c>
      <c r="F20" s="23">
        <f t="shared" si="3"/>
        <v>42397.593220338982</v>
      </c>
      <c r="G20" s="21">
        <f t="shared" si="1"/>
        <v>-24665</v>
      </c>
      <c r="H20" s="24"/>
      <c r="I20" s="25"/>
      <c r="J20" s="26">
        <v>5</v>
      </c>
      <c r="K20" s="27">
        <v>2949.4764</v>
      </c>
      <c r="L20" s="26" t="s">
        <v>22</v>
      </c>
    </row>
    <row r="21" spans="1:12" ht="15" customHeight="1" thickTop="1" thickBot="1">
      <c r="A21" s="28"/>
      <c r="B21" s="33" t="s">
        <v>38</v>
      </c>
      <c r="C21" s="21">
        <v>14000</v>
      </c>
      <c r="D21" s="22">
        <f t="shared" si="2"/>
        <v>38665</v>
      </c>
      <c r="E21" s="21">
        <f t="shared" si="0"/>
        <v>14000</v>
      </c>
      <c r="F21" s="23">
        <f t="shared" si="3"/>
        <v>42397.593220338982</v>
      </c>
      <c r="G21" s="21">
        <f t="shared" si="1"/>
        <v>-24665</v>
      </c>
      <c r="H21" s="24"/>
      <c r="I21" s="25"/>
      <c r="J21" s="26">
        <v>10</v>
      </c>
      <c r="K21" s="27">
        <v>2412.7429999999999</v>
      </c>
      <c r="L21" s="26" t="s">
        <v>22</v>
      </c>
    </row>
    <row r="22" spans="1:12" ht="15" customHeight="1" thickTop="1" thickBot="1">
      <c r="A22" s="19" t="s">
        <v>39</v>
      </c>
      <c r="B22" s="31" t="s">
        <v>40</v>
      </c>
      <c r="C22" s="32">
        <v>7000</v>
      </c>
      <c r="D22" s="22">
        <f t="shared" si="2"/>
        <v>19042</v>
      </c>
      <c r="E22" s="21">
        <f t="shared" si="0"/>
        <v>26623</v>
      </c>
      <c r="F22" s="23">
        <f t="shared" si="3"/>
        <v>44109.186440677964</v>
      </c>
      <c r="G22" s="21">
        <f t="shared" si="1"/>
        <v>-12042</v>
      </c>
      <c r="H22" s="24">
        <v>43770</v>
      </c>
      <c r="I22" s="25">
        <v>19623</v>
      </c>
      <c r="J22" s="26">
        <v>2</v>
      </c>
      <c r="K22" s="27">
        <v>1104.4005</v>
      </c>
      <c r="L22" s="26" t="s">
        <v>22</v>
      </c>
    </row>
    <row r="23" spans="1:12" ht="15" customHeight="1" thickTop="1" thickBot="1">
      <c r="A23" s="28"/>
      <c r="B23" s="31" t="s">
        <v>41</v>
      </c>
      <c r="C23" s="32">
        <v>7000</v>
      </c>
      <c r="D23" s="22">
        <f t="shared" si="2"/>
        <v>19042</v>
      </c>
      <c r="E23" s="21">
        <f t="shared" si="0"/>
        <v>26623</v>
      </c>
      <c r="F23" s="23">
        <f t="shared" si="3"/>
        <v>44109.186440677964</v>
      </c>
      <c r="G23" s="21">
        <f t="shared" si="1"/>
        <v>-12042</v>
      </c>
      <c r="H23" s="24">
        <v>43770</v>
      </c>
      <c r="I23" s="25">
        <v>19623</v>
      </c>
      <c r="J23" s="26">
        <v>2</v>
      </c>
      <c r="K23" s="27">
        <v>2287.4888000000001</v>
      </c>
      <c r="L23" s="26" t="s">
        <v>22</v>
      </c>
    </row>
    <row r="24" spans="1:12" ht="15" customHeight="1" thickTop="1" thickBot="1">
      <c r="A24" s="19" t="s">
        <v>42</v>
      </c>
      <c r="B24" s="33" t="s">
        <v>43</v>
      </c>
      <c r="C24" s="32">
        <v>12000</v>
      </c>
      <c r="D24" s="22">
        <f t="shared" si="2"/>
        <v>10491</v>
      </c>
      <c r="E24" s="21">
        <f t="shared" si="0"/>
        <v>40174</v>
      </c>
      <c r="F24" s="23">
        <f t="shared" si="3"/>
        <v>45946.610169491527</v>
      </c>
      <c r="G24" s="21">
        <f t="shared" si="1"/>
        <v>1509</v>
      </c>
      <c r="H24" s="24">
        <v>44480</v>
      </c>
      <c r="I24" s="25">
        <v>28174</v>
      </c>
      <c r="J24" s="26">
        <v>40</v>
      </c>
      <c r="K24" s="27">
        <v>44075.456449999998</v>
      </c>
      <c r="L24" s="27">
        <v>1110.46045</v>
      </c>
    </row>
    <row r="25" spans="1:12" ht="15" customHeight="1" thickTop="1" thickBot="1">
      <c r="A25" s="28"/>
      <c r="B25" s="31" t="s">
        <v>44</v>
      </c>
      <c r="C25" s="32">
        <v>6000</v>
      </c>
      <c r="D25" s="22">
        <f t="shared" si="2"/>
        <v>10491</v>
      </c>
      <c r="E25" s="21">
        <f t="shared" si="0"/>
        <v>34174</v>
      </c>
      <c r="F25" s="23">
        <f t="shared" si="3"/>
        <v>45133.050847457627</v>
      </c>
      <c r="G25" s="21">
        <f t="shared" si="1"/>
        <v>-4491</v>
      </c>
      <c r="H25" s="24">
        <v>44480</v>
      </c>
      <c r="I25" s="25">
        <v>28174</v>
      </c>
      <c r="J25" s="26">
        <v>8</v>
      </c>
      <c r="K25" s="27">
        <v>2523.4893999999999</v>
      </c>
      <c r="L25" s="27">
        <v>200.1542</v>
      </c>
    </row>
    <row r="26" spans="1:12" ht="15" customHeight="1" thickTop="1" thickBot="1">
      <c r="A26" s="28"/>
      <c r="B26" s="33" t="s">
        <v>45</v>
      </c>
      <c r="C26" s="32">
        <v>14000</v>
      </c>
      <c r="D26" s="22">
        <f t="shared" si="2"/>
        <v>10491</v>
      </c>
      <c r="E26" s="21">
        <f t="shared" si="0"/>
        <v>42174</v>
      </c>
      <c r="F26" s="23">
        <f t="shared" si="3"/>
        <v>46217.796610169491</v>
      </c>
      <c r="G26" s="21">
        <f t="shared" si="1"/>
        <v>3509</v>
      </c>
      <c r="H26" s="24">
        <v>44480</v>
      </c>
      <c r="I26" s="25">
        <v>28174</v>
      </c>
      <c r="J26" s="26">
        <v>26</v>
      </c>
      <c r="K26" s="27">
        <v>11095.813050000001</v>
      </c>
      <c r="L26" s="27">
        <v>538.76106666666669</v>
      </c>
    </row>
    <row r="27" spans="1:12" ht="15" customHeight="1" thickTop="1" thickBot="1">
      <c r="A27" s="28"/>
      <c r="B27" s="33" t="s">
        <v>46</v>
      </c>
      <c r="C27" s="32">
        <v>24000</v>
      </c>
      <c r="D27" s="22">
        <f t="shared" si="2"/>
        <v>10491</v>
      </c>
      <c r="E27" s="21">
        <f t="shared" si="0"/>
        <v>52174</v>
      </c>
      <c r="F27" s="23">
        <f t="shared" si="3"/>
        <v>47573.728813559319</v>
      </c>
      <c r="G27" s="21">
        <f t="shared" si="1"/>
        <v>13509</v>
      </c>
      <c r="H27" s="24">
        <v>44480</v>
      </c>
      <c r="I27" s="25">
        <v>28174</v>
      </c>
      <c r="J27" s="26">
        <v>26</v>
      </c>
      <c r="K27" s="27">
        <v>12962.184133333334</v>
      </c>
      <c r="L27" s="27">
        <v>164.067375</v>
      </c>
    </row>
    <row r="28" spans="1:12" ht="15" customHeight="1" thickTop="1" thickBot="1">
      <c r="A28" s="28"/>
      <c r="B28" s="31" t="s">
        <v>47</v>
      </c>
      <c r="C28" s="32">
        <v>6000</v>
      </c>
      <c r="D28" s="22">
        <f t="shared" si="2"/>
        <v>10491</v>
      </c>
      <c r="E28" s="21">
        <f t="shared" si="0"/>
        <v>34174</v>
      </c>
      <c r="F28" s="23">
        <f t="shared" si="3"/>
        <v>45133.050847457627</v>
      </c>
      <c r="G28" s="21">
        <f t="shared" si="1"/>
        <v>-4491</v>
      </c>
      <c r="H28" s="24">
        <v>44480</v>
      </c>
      <c r="I28" s="25">
        <v>28174</v>
      </c>
      <c r="J28" s="26">
        <v>5</v>
      </c>
      <c r="K28" s="27">
        <v>970.73609999999996</v>
      </c>
      <c r="L28" s="26" t="s">
        <v>22</v>
      </c>
    </row>
    <row r="29" spans="1:12" ht="15" customHeight="1" thickTop="1" thickBot="1">
      <c r="A29" s="28"/>
      <c r="B29" s="31" t="s">
        <v>48</v>
      </c>
      <c r="C29" s="32">
        <v>6000</v>
      </c>
      <c r="D29" s="22">
        <f t="shared" si="2"/>
        <v>10491</v>
      </c>
      <c r="E29" s="21">
        <f t="shared" si="0"/>
        <v>34174</v>
      </c>
      <c r="F29" s="23">
        <f t="shared" si="3"/>
        <v>45133.050847457627</v>
      </c>
      <c r="G29" s="21">
        <f t="shared" si="1"/>
        <v>-4491</v>
      </c>
      <c r="H29" s="24">
        <v>44480</v>
      </c>
      <c r="I29" s="25">
        <v>28174</v>
      </c>
      <c r="J29" s="26">
        <v>5</v>
      </c>
      <c r="K29" s="27">
        <v>4594.6121000000003</v>
      </c>
      <c r="L29" s="26" t="s">
        <v>22</v>
      </c>
    </row>
    <row r="30" spans="1:12" ht="15" customHeight="1" thickTop="1" thickBot="1">
      <c r="A30" s="28"/>
      <c r="B30" s="31" t="s">
        <v>49</v>
      </c>
      <c r="C30" s="32">
        <v>12000</v>
      </c>
      <c r="D30" s="22">
        <f t="shared" si="2"/>
        <v>10491</v>
      </c>
      <c r="E30" s="21">
        <f t="shared" si="0"/>
        <v>40174</v>
      </c>
      <c r="F30" s="23">
        <f t="shared" si="3"/>
        <v>45946.610169491527</v>
      </c>
      <c r="G30" s="21">
        <f t="shared" si="1"/>
        <v>1509</v>
      </c>
      <c r="H30" s="24">
        <v>44480</v>
      </c>
      <c r="I30" s="25">
        <v>28174</v>
      </c>
      <c r="J30" s="26">
        <v>5</v>
      </c>
      <c r="K30" s="27">
        <v>2471.8177000000001</v>
      </c>
      <c r="L30" s="26" t="s">
        <v>22</v>
      </c>
    </row>
    <row r="31" spans="1:12" ht="15" customHeight="1" thickTop="1" thickBot="1">
      <c r="A31" s="28"/>
      <c r="B31" s="31" t="s">
        <v>50</v>
      </c>
      <c r="C31" s="32">
        <v>12000</v>
      </c>
      <c r="D31" s="22">
        <f t="shared" si="2"/>
        <v>10491</v>
      </c>
      <c r="E31" s="21">
        <f t="shared" si="0"/>
        <v>40174</v>
      </c>
      <c r="F31" s="23">
        <f t="shared" si="3"/>
        <v>45946.610169491527</v>
      </c>
      <c r="G31" s="21">
        <f t="shared" si="1"/>
        <v>1509</v>
      </c>
      <c r="H31" s="24">
        <v>44480</v>
      </c>
      <c r="I31" s="25">
        <v>28174</v>
      </c>
      <c r="J31" s="26">
        <v>5</v>
      </c>
      <c r="K31" s="27">
        <v>1599.2755</v>
      </c>
      <c r="L31" s="26" t="s">
        <v>22</v>
      </c>
    </row>
    <row r="32" spans="1:12" ht="15" customHeight="1" thickTop="1" thickBot="1">
      <c r="A32" s="28"/>
      <c r="B32" s="31" t="s">
        <v>51</v>
      </c>
      <c r="C32" s="32">
        <v>28000</v>
      </c>
      <c r="D32" s="22">
        <f t="shared" si="2"/>
        <v>19042</v>
      </c>
      <c r="E32" s="21">
        <f t="shared" si="0"/>
        <v>47623</v>
      </c>
      <c r="F32" s="23">
        <f t="shared" si="3"/>
        <v>46956.644067796609</v>
      </c>
      <c r="G32" s="21">
        <f t="shared" si="1"/>
        <v>8958</v>
      </c>
      <c r="H32" s="24">
        <v>43770</v>
      </c>
      <c r="I32" s="25">
        <v>19623</v>
      </c>
      <c r="J32" s="26">
        <v>12</v>
      </c>
      <c r="K32" s="27">
        <v>9706.9758000000002</v>
      </c>
      <c r="L32" s="26" t="s">
        <v>22</v>
      </c>
    </row>
    <row r="33" spans="1:12" ht="15" customHeight="1" thickTop="1" thickBot="1">
      <c r="A33" s="19" t="s">
        <v>52</v>
      </c>
      <c r="B33" s="33" t="s">
        <v>53</v>
      </c>
      <c r="C33" s="32">
        <v>10000</v>
      </c>
      <c r="D33" s="22">
        <f t="shared" si="2"/>
        <v>38665</v>
      </c>
      <c r="E33" s="21">
        <f t="shared" si="0"/>
        <v>10000</v>
      </c>
      <c r="F33" s="23">
        <f t="shared" si="3"/>
        <v>41855.220338983054</v>
      </c>
      <c r="G33" s="21">
        <f t="shared" si="1"/>
        <v>-28665</v>
      </c>
      <c r="H33" s="24"/>
      <c r="I33" s="25"/>
      <c r="J33" s="26">
        <v>10</v>
      </c>
      <c r="K33" s="27">
        <v>17751.6142</v>
      </c>
      <c r="L33" s="27">
        <v>75.57838000000001</v>
      </c>
    </row>
    <row r="34" spans="1:12" ht="15" customHeight="1" thickTop="1" thickBot="1">
      <c r="A34" s="28"/>
      <c r="B34" s="33" t="s">
        <v>54</v>
      </c>
      <c r="C34" s="32">
        <v>12000</v>
      </c>
      <c r="D34" s="22">
        <f t="shared" si="2"/>
        <v>38665</v>
      </c>
      <c r="E34" s="21">
        <f t="shared" si="0"/>
        <v>12000</v>
      </c>
      <c r="F34" s="23">
        <f t="shared" si="3"/>
        <v>42126.406779661018</v>
      </c>
      <c r="G34" s="21">
        <f t="shared" si="1"/>
        <v>-26665</v>
      </c>
      <c r="H34" s="24"/>
      <c r="I34" s="25"/>
      <c r="J34" s="26">
        <v>12</v>
      </c>
      <c r="K34" s="27">
        <v>17895.448933333333</v>
      </c>
      <c r="L34" s="27">
        <v>75.578374999999994</v>
      </c>
    </row>
    <row r="35" spans="1:12" ht="15" customHeight="1" thickTop="1" thickBot="1">
      <c r="A35" s="28"/>
      <c r="B35" s="33" t="s">
        <v>55</v>
      </c>
      <c r="C35" s="32">
        <v>10000</v>
      </c>
      <c r="D35" s="22">
        <f t="shared" si="2"/>
        <v>38665</v>
      </c>
      <c r="E35" s="21">
        <f t="shared" si="0"/>
        <v>10000</v>
      </c>
      <c r="F35" s="23">
        <f t="shared" si="3"/>
        <v>41855.220338983054</v>
      </c>
      <c r="G35" s="21">
        <f t="shared" si="1"/>
        <v>-28665</v>
      </c>
      <c r="H35" s="24"/>
      <c r="I35" s="25"/>
      <c r="J35" s="26">
        <v>12</v>
      </c>
      <c r="K35" s="27">
        <v>13233.5975</v>
      </c>
      <c r="L35" s="27">
        <v>262.39609999999999</v>
      </c>
    </row>
    <row r="36" spans="1:12" ht="15" customHeight="1" thickTop="1" thickBot="1">
      <c r="A36" s="28"/>
      <c r="B36" s="33" t="s">
        <v>56</v>
      </c>
      <c r="C36" s="32">
        <v>12000</v>
      </c>
      <c r="D36" s="22">
        <f t="shared" si="2"/>
        <v>38665</v>
      </c>
      <c r="E36" s="21">
        <f t="shared" si="0"/>
        <v>12000</v>
      </c>
      <c r="F36" s="23">
        <f t="shared" si="3"/>
        <v>42126.406779661018</v>
      </c>
      <c r="G36" s="21">
        <f t="shared" si="1"/>
        <v>-26665</v>
      </c>
      <c r="H36" s="24"/>
      <c r="I36" s="25"/>
      <c r="J36" s="26">
        <v>12</v>
      </c>
      <c r="K36" s="27">
        <v>13233.5975</v>
      </c>
      <c r="L36" s="27">
        <v>262.39609999999999</v>
      </c>
    </row>
    <row r="37" spans="1:12" ht="15" customHeight="1" thickTop="1" thickBot="1">
      <c r="A37" s="28"/>
      <c r="B37" s="33" t="s">
        <v>57</v>
      </c>
      <c r="C37" s="32">
        <v>10000</v>
      </c>
      <c r="D37" s="22">
        <f t="shared" si="2"/>
        <v>38665</v>
      </c>
      <c r="E37" s="21">
        <f t="shared" si="0"/>
        <v>10000</v>
      </c>
      <c r="F37" s="23">
        <f t="shared" si="3"/>
        <v>41855.220338983054</v>
      </c>
      <c r="G37" s="21">
        <f t="shared" si="1"/>
        <v>-28665</v>
      </c>
      <c r="H37" s="24"/>
      <c r="I37" s="25"/>
      <c r="J37" s="26">
        <v>12</v>
      </c>
      <c r="K37" s="27">
        <v>13233.5975</v>
      </c>
      <c r="L37" s="27">
        <v>262.39609999999999</v>
      </c>
    </row>
    <row r="38" spans="1:12" ht="15" customHeight="1" thickTop="1" thickBot="1">
      <c r="A38" s="28"/>
      <c r="B38" s="33" t="s">
        <v>58</v>
      </c>
      <c r="C38" s="32">
        <v>12000</v>
      </c>
      <c r="D38" s="22">
        <f t="shared" si="2"/>
        <v>38665</v>
      </c>
      <c r="E38" s="21">
        <f t="shared" si="0"/>
        <v>12000</v>
      </c>
      <c r="F38" s="23">
        <f t="shared" si="3"/>
        <v>42126.406779661018</v>
      </c>
      <c r="G38" s="21">
        <f t="shared" si="1"/>
        <v>-26665</v>
      </c>
      <c r="H38" s="24"/>
      <c r="I38" s="25"/>
      <c r="J38" s="26">
        <v>12</v>
      </c>
      <c r="K38" s="27">
        <v>13233.5975</v>
      </c>
      <c r="L38" s="27">
        <v>262.39609999999999</v>
      </c>
    </row>
    <row r="39" spans="1:12" ht="15" customHeight="1" thickTop="1" thickBot="1">
      <c r="A39" s="28"/>
      <c r="B39" s="33" t="s">
        <v>59</v>
      </c>
      <c r="C39" s="32">
        <v>10000</v>
      </c>
      <c r="D39" s="22">
        <f t="shared" si="2"/>
        <v>38665</v>
      </c>
      <c r="E39" s="21">
        <f t="shared" si="0"/>
        <v>10000</v>
      </c>
      <c r="F39" s="23">
        <f t="shared" si="3"/>
        <v>41855.220338983054</v>
      </c>
      <c r="G39" s="21">
        <f t="shared" si="1"/>
        <v>-28665</v>
      </c>
      <c r="H39" s="24"/>
      <c r="I39" s="25"/>
      <c r="J39" s="26">
        <v>8</v>
      </c>
      <c r="K39" s="27">
        <v>5826.5411000000004</v>
      </c>
      <c r="L39" s="27">
        <v>61.856700000000004</v>
      </c>
    </row>
    <row r="40" spans="1:12" ht="15" customHeight="1" thickTop="1" thickBot="1">
      <c r="A40" s="28"/>
      <c r="B40" s="33" t="s">
        <v>60</v>
      </c>
      <c r="C40" s="32">
        <v>12000</v>
      </c>
      <c r="D40" s="22">
        <f t="shared" si="2"/>
        <v>38665</v>
      </c>
      <c r="E40" s="21">
        <f t="shared" si="0"/>
        <v>12000</v>
      </c>
      <c r="F40" s="23">
        <f t="shared" si="3"/>
        <v>42126.406779661018</v>
      </c>
      <c r="G40" s="21">
        <f t="shared" si="1"/>
        <v>-26665</v>
      </c>
      <c r="H40" s="24"/>
      <c r="I40" s="25"/>
      <c r="J40" s="26">
        <v>8</v>
      </c>
      <c r="K40" s="27">
        <v>5826.5411000000004</v>
      </c>
      <c r="L40" s="27">
        <v>61.856699999999996</v>
      </c>
    </row>
    <row r="41" spans="1:12" ht="15" customHeight="1" thickTop="1" thickBot="1">
      <c r="A41" s="28"/>
      <c r="B41" s="33" t="s">
        <v>61</v>
      </c>
      <c r="C41" s="32">
        <v>10000</v>
      </c>
      <c r="D41" s="22">
        <f t="shared" si="2"/>
        <v>38665</v>
      </c>
      <c r="E41" s="21">
        <f t="shared" si="0"/>
        <v>10000</v>
      </c>
      <c r="F41" s="23">
        <f t="shared" si="3"/>
        <v>41855.220338983054</v>
      </c>
      <c r="G41" s="21">
        <f t="shared" si="1"/>
        <v>-28665</v>
      </c>
      <c r="H41" s="24"/>
      <c r="I41" s="25"/>
      <c r="J41" s="26">
        <v>8</v>
      </c>
      <c r="K41" s="27">
        <v>5826.5411000000004</v>
      </c>
      <c r="L41" s="27">
        <v>61.856700000000004</v>
      </c>
    </row>
    <row r="42" spans="1:12" ht="15" customHeight="1" thickTop="1" thickBot="1">
      <c r="A42" s="28"/>
      <c r="B42" s="33" t="s">
        <v>62</v>
      </c>
      <c r="C42" s="32">
        <v>12000</v>
      </c>
      <c r="D42" s="22">
        <f t="shared" si="2"/>
        <v>38665</v>
      </c>
      <c r="E42" s="21">
        <f t="shared" si="0"/>
        <v>12000</v>
      </c>
      <c r="F42" s="23">
        <f t="shared" si="3"/>
        <v>42126.406779661018</v>
      </c>
      <c r="G42" s="21">
        <f t="shared" si="1"/>
        <v>-26665</v>
      </c>
      <c r="H42" s="24"/>
      <c r="I42" s="25"/>
      <c r="J42" s="26">
        <v>8</v>
      </c>
      <c r="K42" s="27">
        <v>5826.5411000000004</v>
      </c>
      <c r="L42" s="27">
        <v>61.856699999999996</v>
      </c>
    </row>
    <row r="43" spans="1:12" ht="15" customHeight="1" thickTop="1" thickBot="1">
      <c r="A43" s="28"/>
      <c r="B43" s="31" t="s">
        <v>63</v>
      </c>
      <c r="C43" s="32">
        <v>14000</v>
      </c>
      <c r="D43" s="22">
        <f t="shared" si="2"/>
        <v>38665</v>
      </c>
      <c r="E43" s="21">
        <f t="shared" si="0"/>
        <v>14000</v>
      </c>
      <c r="F43" s="23">
        <f t="shared" si="3"/>
        <v>42397.593220338982</v>
      </c>
      <c r="G43" s="21">
        <f t="shared" si="1"/>
        <v>-24665</v>
      </c>
      <c r="H43" s="24">
        <v>42133</v>
      </c>
      <c r="I43" s="25"/>
      <c r="J43" s="26">
        <v>12</v>
      </c>
      <c r="K43" s="27">
        <v>1399.5600000000002</v>
      </c>
      <c r="L43" s="26" t="s">
        <v>22</v>
      </c>
    </row>
    <row r="44" spans="1:12" ht="15" customHeight="1" thickTop="1" thickBot="1">
      <c r="A44" s="28"/>
      <c r="B44" s="31" t="s">
        <v>64</v>
      </c>
      <c r="C44" s="32">
        <v>10000</v>
      </c>
      <c r="D44" s="22">
        <f t="shared" si="2"/>
        <v>19042</v>
      </c>
      <c r="E44" s="21">
        <f t="shared" si="0"/>
        <v>29623</v>
      </c>
      <c r="F44" s="23">
        <f t="shared" si="3"/>
        <v>44515.966101694918</v>
      </c>
      <c r="G44" s="21">
        <f t="shared" si="1"/>
        <v>-9042</v>
      </c>
      <c r="H44" s="24">
        <v>43770</v>
      </c>
      <c r="I44" s="25">
        <v>19623</v>
      </c>
      <c r="J44" s="26">
        <v>10</v>
      </c>
      <c r="K44" s="27">
        <v>2696.5391</v>
      </c>
      <c r="L44" s="26" t="s">
        <v>22</v>
      </c>
    </row>
    <row r="45" spans="1:12" ht="15" customHeight="1" thickTop="1" thickBot="1">
      <c r="A45" s="19" t="s">
        <v>65</v>
      </c>
      <c r="B45" s="31" t="s">
        <v>66</v>
      </c>
      <c r="C45" s="32">
        <v>8000</v>
      </c>
      <c r="D45" s="22">
        <f t="shared" si="2"/>
        <v>19042</v>
      </c>
      <c r="E45" s="21">
        <f t="shared" si="0"/>
        <v>27623</v>
      </c>
      <c r="F45" s="23">
        <f t="shared" si="3"/>
        <v>44244.779661016946</v>
      </c>
      <c r="G45" s="21">
        <f t="shared" si="1"/>
        <v>-11042</v>
      </c>
      <c r="H45" s="24">
        <v>43770</v>
      </c>
      <c r="I45" s="25">
        <v>19623</v>
      </c>
      <c r="J45" s="26">
        <v>6</v>
      </c>
      <c r="K45" s="27">
        <v>3265.4036999999998</v>
      </c>
      <c r="L45" s="27">
        <v>720.51659999999993</v>
      </c>
    </row>
    <row r="46" spans="1:12" ht="15" customHeight="1" thickTop="1" thickBot="1">
      <c r="A46" s="28"/>
      <c r="B46" s="31" t="s">
        <v>67</v>
      </c>
      <c r="C46" s="32">
        <v>8000</v>
      </c>
      <c r="D46" s="22">
        <f t="shared" si="2"/>
        <v>19042</v>
      </c>
      <c r="E46" s="21">
        <f t="shared" si="0"/>
        <v>27623</v>
      </c>
      <c r="F46" s="23">
        <f t="shared" si="3"/>
        <v>44244.779661016946</v>
      </c>
      <c r="G46" s="21">
        <f t="shared" si="1"/>
        <v>-11042</v>
      </c>
      <c r="H46" s="24">
        <v>43770</v>
      </c>
      <c r="I46" s="25">
        <v>19623</v>
      </c>
      <c r="J46" s="26">
        <v>6</v>
      </c>
      <c r="K46" s="27">
        <v>3265.4036999999998</v>
      </c>
      <c r="L46" s="27">
        <v>720.51659999999993</v>
      </c>
    </row>
    <row r="47" spans="1:12" ht="15" customHeight="1" thickTop="1" thickBot="1">
      <c r="A47" s="28"/>
      <c r="B47" s="31" t="s">
        <v>68</v>
      </c>
      <c r="C47" s="32">
        <v>10000</v>
      </c>
      <c r="D47" s="22">
        <f t="shared" si="2"/>
        <v>19042</v>
      </c>
      <c r="E47" s="21">
        <f t="shared" si="0"/>
        <v>29623</v>
      </c>
      <c r="F47" s="23">
        <f t="shared" si="3"/>
        <v>44515.966101694918</v>
      </c>
      <c r="G47" s="21">
        <f t="shared" si="1"/>
        <v>-9042</v>
      </c>
      <c r="H47" s="24">
        <v>43770</v>
      </c>
      <c r="I47" s="25">
        <v>19623</v>
      </c>
      <c r="J47" s="26">
        <v>4</v>
      </c>
      <c r="K47" s="27">
        <v>3331.8302000000003</v>
      </c>
      <c r="L47" s="26" t="s">
        <v>22</v>
      </c>
    </row>
    <row r="48" spans="1:12" ht="15" customHeight="1" thickTop="1" thickBot="1">
      <c r="A48" s="28"/>
      <c r="B48" s="31" t="s">
        <v>69</v>
      </c>
      <c r="C48" s="32">
        <v>14000</v>
      </c>
      <c r="D48" s="22">
        <f t="shared" si="2"/>
        <v>19042</v>
      </c>
      <c r="E48" s="21">
        <f t="shared" si="0"/>
        <v>33623</v>
      </c>
      <c r="F48" s="23">
        <f t="shared" si="3"/>
        <v>45058.338983050846</v>
      </c>
      <c r="G48" s="21">
        <f t="shared" si="1"/>
        <v>-5042</v>
      </c>
      <c r="H48" s="24">
        <v>43770</v>
      </c>
      <c r="I48" s="25">
        <v>19623</v>
      </c>
      <c r="J48" s="26">
        <v>10</v>
      </c>
      <c r="K48" s="27">
        <v>2636.2125000000001</v>
      </c>
      <c r="L48" s="26" t="s">
        <v>22</v>
      </c>
    </row>
    <row r="49" spans="1:12" ht="15" customHeight="1" thickTop="1" thickBot="1">
      <c r="A49" s="28"/>
      <c r="B49" s="31" t="s">
        <v>70</v>
      </c>
      <c r="C49" s="32">
        <v>8000</v>
      </c>
      <c r="D49" s="22">
        <f t="shared" si="2"/>
        <v>19042</v>
      </c>
      <c r="E49" s="21">
        <f t="shared" si="0"/>
        <v>27623</v>
      </c>
      <c r="F49" s="23">
        <f t="shared" si="3"/>
        <v>44244.779661016946</v>
      </c>
      <c r="G49" s="21">
        <f t="shared" si="1"/>
        <v>-11042</v>
      </c>
      <c r="H49" s="24">
        <v>43770</v>
      </c>
      <c r="I49" s="25">
        <v>19623</v>
      </c>
      <c r="J49" s="26">
        <v>5</v>
      </c>
      <c r="K49" s="27">
        <v>4806.9399999999996</v>
      </c>
      <c r="L49" s="27">
        <v>27.67</v>
      </c>
    </row>
    <row r="50" spans="1:12" ht="15" customHeight="1" thickTop="1" thickBot="1">
      <c r="A50" s="19" t="s">
        <v>71</v>
      </c>
      <c r="B50" s="33" t="s">
        <v>72</v>
      </c>
      <c r="C50" s="32">
        <v>10000</v>
      </c>
      <c r="D50" s="22">
        <f t="shared" si="2"/>
        <v>38665</v>
      </c>
      <c r="E50" s="21">
        <f t="shared" si="0"/>
        <v>10000</v>
      </c>
      <c r="F50" s="23">
        <f t="shared" si="3"/>
        <v>41855.220338983054</v>
      </c>
      <c r="G50" s="21">
        <f t="shared" si="1"/>
        <v>-28665</v>
      </c>
      <c r="H50" s="24"/>
      <c r="I50" s="25"/>
      <c r="J50" s="26">
        <v>10</v>
      </c>
      <c r="K50" s="27">
        <v>506.71989999999994</v>
      </c>
      <c r="L50" s="26" t="s">
        <v>22</v>
      </c>
    </row>
    <row r="51" spans="1:12" ht="15" customHeight="1" thickTop="1" thickBot="1">
      <c r="A51" s="28"/>
      <c r="B51" s="33" t="s">
        <v>73</v>
      </c>
      <c r="C51" s="32">
        <v>10000</v>
      </c>
      <c r="D51" s="22">
        <f t="shared" si="2"/>
        <v>38665</v>
      </c>
      <c r="E51" s="21">
        <f t="shared" si="0"/>
        <v>10000</v>
      </c>
      <c r="F51" s="23">
        <f t="shared" si="3"/>
        <v>41855.220338983054</v>
      </c>
      <c r="G51" s="21">
        <f t="shared" si="1"/>
        <v>-28665</v>
      </c>
      <c r="H51" s="24"/>
      <c r="I51" s="25"/>
      <c r="J51" s="26">
        <v>6</v>
      </c>
      <c r="K51" s="27">
        <v>1464.1986999999999</v>
      </c>
      <c r="L51" s="26" t="s">
        <v>22</v>
      </c>
    </row>
    <row r="52" spans="1:12" ht="15" customHeight="1" thickTop="1" thickBot="1">
      <c r="A52" s="28"/>
      <c r="B52" s="31" t="s">
        <v>74</v>
      </c>
      <c r="C52" s="32">
        <v>10000</v>
      </c>
      <c r="D52" s="22">
        <f t="shared" si="2"/>
        <v>19042</v>
      </c>
      <c r="E52" s="21">
        <f t="shared" si="0"/>
        <v>29623</v>
      </c>
      <c r="F52" s="23">
        <f t="shared" si="3"/>
        <v>44515.966101694918</v>
      </c>
      <c r="G52" s="21">
        <f t="shared" si="1"/>
        <v>-9042</v>
      </c>
      <c r="H52" s="24">
        <v>43770</v>
      </c>
      <c r="I52" s="25">
        <v>19623</v>
      </c>
      <c r="J52" s="26">
        <v>10</v>
      </c>
      <c r="K52" s="27">
        <v>4144.5653000000002</v>
      </c>
      <c r="L52" s="26" t="s">
        <v>22</v>
      </c>
    </row>
    <row r="53" spans="1:12" ht="15" customHeight="1" thickTop="1" thickBot="1">
      <c r="A53" s="28"/>
      <c r="B53" s="33" t="s">
        <v>75</v>
      </c>
      <c r="C53" s="32">
        <v>10000</v>
      </c>
      <c r="D53" s="22">
        <f t="shared" si="2"/>
        <v>38665</v>
      </c>
      <c r="E53" s="21">
        <f t="shared" si="0"/>
        <v>10000</v>
      </c>
      <c r="F53" s="23">
        <f t="shared" si="3"/>
        <v>41855.220338983054</v>
      </c>
      <c r="G53" s="21">
        <f t="shared" si="1"/>
        <v>-28665</v>
      </c>
      <c r="H53" s="24"/>
      <c r="I53" s="25"/>
      <c r="J53" s="26">
        <v>6</v>
      </c>
      <c r="K53" s="27">
        <v>1353.5821000000001</v>
      </c>
      <c r="L53" s="26" t="s">
        <v>22</v>
      </c>
    </row>
    <row r="54" spans="1:12" ht="15" customHeight="1" thickTop="1" thickBot="1">
      <c r="A54" s="28"/>
      <c r="B54" s="33" t="s">
        <v>76</v>
      </c>
      <c r="C54" s="32">
        <v>8000</v>
      </c>
      <c r="D54" s="22">
        <f t="shared" si="2"/>
        <v>38665</v>
      </c>
      <c r="E54" s="21">
        <f t="shared" si="0"/>
        <v>8000</v>
      </c>
      <c r="F54" s="23">
        <f t="shared" si="3"/>
        <v>41584.033898305082</v>
      </c>
      <c r="G54" s="21">
        <f t="shared" si="1"/>
        <v>-30665</v>
      </c>
      <c r="H54" s="24"/>
      <c r="I54" s="25"/>
      <c r="J54" s="26">
        <v>5</v>
      </c>
      <c r="K54" s="27">
        <v>5425.3266000000003</v>
      </c>
      <c r="L54" s="27">
        <v>1121.0069000000001</v>
      </c>
    </row>
    <row r="55" spans="1:12" ht="15" customHeight="1" thickTop="1" thickBot="1">
      <c r="A55" s="28"/>
      <c r="B55" s="33" t="s">
        <v>77</v>
      </c>
      <c r="C55" s="32">
        <v>8000</v>
      </c>
      <c r="D55" s="22">
        <f t="shared" si="2"/>
        <v>38665</v>
      </c>
      <c r="E55" s="21">
        <f t="shared" si="0"/>
        <v>8000</v>
      </c>
      <c r="F55" s="23">
        <f t="shared" si="3"/>
        <v>41584.033898305082</v>
      </c>
      <c r="G55" s="21">
        <f t="shared" si="1"/>
        <v>-30665</v>
      </c>
      <c r="H55" s="24"/>
      <c r="I55" s="25"/>
      <c r="J55" s="26">
        <v>5</v>
      </c>
      <c r="K55" s="27">
        <v>5425.3266000000003</v>
      </c>
      <c r="L55" s="27">
        <v>1121.0069000000001</v>
      </c>
    </row>
    <row r="56" spans="1:12" ht="15" customHeight="1" thickTop="1" thickBot="1">
      <c r="A56" s="28"/>
      <c r="B56" s="33" t="s">
        <v>78</v>
      </c>
      <c r="C56" s="32">
        <v>8000</v>
      </c>
      <c r="D56" s="22">
        <f t="shared" si="2"/>
        <v>8422</v>
      </c>
      <c r="E56" s="21">
        <f t="shared" si="0"/>
        <v>38243</v>
      </c>
      <c r="F56" s="23">
        <f t="shared" si="3"/>
        <v>45684.779661016946</v>
      </c>
      <c r="G56" s="21">
        <f t="shared" si="1"/>
        <v>-422</v>
      </c>
      <c r="H56" s="24">
        <v>44652</v>
      </c>
      <c r="I56" s="25">
        <v>30243</v>
      </c>
      <c r="J56" s="26">
        <v>5</v>
      </c>
      <c r="K56" s="27">
        <v>4140.4951000000001</v>
      </c>
      <c r="L56" s="27">
        <v>975.46015</v>
      </c>
    </row>
    <row r="57" spans="1:12" ht="15" customHeight="1" thickTop="1" thickBot="1">
      <c r="A57" s="28"/>
      <c r="B57" s="33" t="s">
        <v>79</v>
      </c>
      <c r="C57" s="32">
        <v>8000</v>
      </c>
      <c r="D57" s="22">
        <f t="shared" si="2"/>
        <v>38665</v>
      </c>
      <c r="E57" s="21">
        <f t="shared" si="0"/>
        <v>8000</v>
      </c>
      <c r="F57" s="23">
        <f t="shared" si="3"/>
        <v>41584.033898305082</v>
      </c>
      <c r="G57" s="21">
        <f t="shared" si="1"/>
        <v>-30665</v>
      </c>
      <c r="H57" s="24"/>
      <c r="I57" s="25"/>
      <c r="J57" s="26">
        <v>5</v>
      </c>
      <c r="K57" s="27">
        <v>4140.4951000000001</v>
      </c>
      <c r="L57" s="27">
        <v>975.46015</v>
      </c>
    </row>
    <row r="58" spans="1:12" ht="15" customHeight="1" thickTop="1" thickBot="1">
      <c r="A58" s="28"/>
      <c r="B58" s="33" t="s">
        <v>80</v>
      </c>
      <c r="C58" s="32">
        <v>14000</v>
      </c>
      <c r="D58" s="22">
        <f t="shared" si="2"/>
        <v>38665</v>
      </c>
      <c r="E58" s="21">
        <f t="shared" si="0"/>
        <v>14000</v>
      </c>
      <c r="F58" s="23">
        <f t="shared" si="3"/>
        <v>42397.593220338982</v>
      </c>
      <c r="G58" s="21">
        <f t="shared" si="1"/>
        <v>-24665</v>
      </c>
      <c r="H58" s="24"/>
      <c r="I58" s="25"/>
      <c r="J58" s="26">
        <v>37</v>
      </c>
      <c r="K58" s="27">
        <v>11093.1654</v>
      </c>
      <c r="L58" s="27">
        <v>3361.8544000000002</v>
      </c>
    </row>
    <row r="59" spans="1:12" ht="15" customHeight="1" thickTop="1" thickBot="1">
      <c r="A59" s="19" t="s">
        <v>81</v>
      </c>
      <c r="B59" s="33" t="s">
        <v>82</v>
      </c>
      <c r="C59" s="32">
        <v>16000</v>
      </c>
      <c r="D59" s="22">
        <f t="shared" si="2"/>
        <v>38665</v>
      </c>
      <c r="E59" s="21">
        <f t="shared" si="0"/>
        <v>16000</v>
      </c>
      <c r="F59" s="23">
        <f t="shared" si="3"/>
        <v>42668.779661016946</v>
      </c>
      <c r="G59" s="21">
        <f t="shared" si="1"/>
        <v>-22665</v>
      </c>
      <c r="H59" s="24"/>
      <c r="I59" s="25"/>
      <c r="J59" s="26">
        <v>45</v>
      </c>
      <c r="K59" s="27">
        <v>4819.2440999999999</v>
      </c>
      <c r="L59" s="26" t="s">
        <v>22</v>
      </c>
    </row>
    <row r="60" spans="1:12" ht="15" customHeight="1" thickTop="1" thickBot="1">
      <c r="A60" s="19" t="s">
        <v>83</v>
      </c>
      <c r="B60" s="31" t="s">
        <v>84</v>
      </c>
      <c r="C60" s="32">
        <v>7000</v>
      </c>
      <c r="D60" s="22">
        <f t="shared" si="2"/>
        <v>19042</v>
      </c>
      <c r="E60" s="21">
        <f t="shared" si="0"/>
        <v>26623</v>
      </c>
      <c r="F60" s="23">
        <f t="shared" si="3"/>
        <v>44109.186440677964</v>
      </c>
      <c r="G60" s="21">
        <f t="shared" si="1"/>
        <v>-12042</v>
      </c>
      <c r="H60" s="24">
        <v>43770</v>
      </c>
      <c r="I60" s="25">
        <v>19623</v>
      </c>
      <c r="J60" s="26">
        <v>5</v>
      </c>
      <c r="K60" s="27">
        <v>1225.5352</v>
      </c>
      <c r="L60" s="26" t="s">
        <v>22</v>
      </c>
    </row>
    <row r="61" spans="1:12" ht="15" customHeight="1" thickTop="1" thickBot="1">
      <c r="B61" s="29" t="s">
        <v>85</v>
      </c>
      <c r="C61" s="32">
        <v>14000</v>
      </c>
      <c r="D61" s="22">
        <f t="shared" si="2"/>
        <v>14086</v>
      </c>
      <c r="E61" s="21">
        <f t="shared" si="0"/>
        <v>38579</v>
      </c>
      <c r="F61" s="23">
        <f t="shared" si="3"/>
        <v>45730.338983050846</v>
      </c>
      <c r="G61" s="21">
        <f t="shared" si="1"/>
        <v>-86</v>
      </c>
      <c r="H61" s="24">
        <v>44182</v>
      </c>
      <c r="I61" s="25">
        <v>24579</v>
      </c>
      <c r="J61" s="26"/>
      <c r="K61" s="26"/>
      <c r="L61" s="26"/>
    </row>
    <row r="62" spans="1:12" ht="15" customHeight="1" thickTop="1" thickBot="1">
      <c r="A62" s="28"/>
      <c r="B62" s="31" t="s">
        <v>86</v>
      </c>
      <c r="C62" s="32">
        <v>10000</v>
      </c>
      <c r="D62" s="22">
        <f t="shared" si="2"/>
        <v>19042</v>
      </c>
      <c r="E62" s="21">
        <f t="shared" si="0"/>
        <v>29623</v>
      </c>
      <c r="F62" s="23">
        <f t="shared" si="3"/>
        <v>44515.966101694918</v>
      </c>
      <c r="G62" s="21">
        <f t="shared" si="1"/>
        <v>-9042</v>
      </c>
      <c r="H62" s="24">
        <v>43770</v>
      </c>
      <c r="I62" s="25">
        <v>19623</v>
      </c>
      <c r="J62" s="26">
        <v>3</v>
      </c>
      <c r="K62" s="27">
        <v>1685.2072000000001</v>
      </c>
      <c r="L62" s="26" t="s">
        <v>22</v>
      </c>
    </row>
    <row r="63" spans="1:12" ht="15" customHeight="1" thickTop="1" thickBot="1">
      <c r="A63" s="28"/>
      <c r="B63" s="31" t="s">
        <v>87</v>
      </c>
      <c r="C63" s="32">
        <v>5000</v>
      </c>
      <c r="D63" s="22">
        <f t="shared" si="2"/>
        <v>19042</v>
      </c>
      <c r="E63" s="21">
        <f t="shared" si="0"/>
        <v>24623</v>
      </c>
      <c r="F63" s="23">
        <f t="shared" si="3"/>
        <v>43838</v>
      </c>
      <c r="G63" s="21">
        <f t="shared" si="1"/>
        <v>-14042</v>
      </c>
      <c r="H63" s="24">
        <v>43770</v>
      </c>
      <c r="I63" s="25">
        <v>19623</v>
      </c>
      <c r="J63" s="26">
        <v>1</v>
      </c>
      <c r="K63" s="27">
        <v>269.59720000000004</v>
      </c>
      <c r="L63" s="26" t="s">
        <v>22</v>
      </c>
    </row>
    <row r="64" spans="1:12" ht="15" thickTop="1"/>
  </sheetData>
  <mergeCells count="2">
    <mergeCell ref="A1:A2"/>
    <mergeCell ref="J2:L2"/>
  </mergeCells>
  <conditionalFormatting sqref="D3:D63">
    <cfRule type="cellIs" dxfId="4" priority="16" stopIfTrue="1" operator="greaterThan">
      <formula>C3</formula>
    </cfRule>
    <cfRule type="cellIs" dxfId="3" priority="17" stopIfTrue="1" operator="between">
      <formula>C3</formula>
      <formula>C3-2000</formula>
    </cfRule>
  </conditionalFormatting>
  <conditionalFormatting sqref="F4:F63">
    <cfRule type="cellIs" dxfId="2" priority="20" stopIfTrue="1" operator="between">
      <formula>$F$2</formula>
      <formula>$F$2+182</formula>
    </cfRule>
    <cfRule type="cellIs" dxfId="1" priority="21" stopIfTrue="1" operator="between">
      <formula>$F$2+182</formula>
      <formula>$F$2+365</formula>
    </cfRule>
    <cfRule type="cellIs" dxfId="0" priority="22" stopIfTrue="1" operator="lessThan">
      <formula>$F$2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7C9B7AC50A0349B88E135C7E926A83" ma:contentTypeVersion="16" ma:contentTypeDescription="Create a new document." ma:contentTypeScope="" ma:versionID="d5fcbf1430246ab7b99ce4fac0255672">
  <xsd:schema xmlns:xsd="http://www.w3.org/2001/XMLSchema" xmlns:xs="http://www.w3.org/2001/XMLSchema" xmlns:p="http://schemas.microsoft.com/office/2006/metadata/properties" xmlns:ns2="852c2c27-e698-4590-97fb-6b6674c29bdc" xmlns:ns3="dd4d4dcd-9ec3-4f5d-a836-c43f4bd572b9" targetNamespace="http://schemas.microsoft.com/office/2006/metadata/properties" ma:root="true" ma:fieldsID="a10e3bbc75dc36c3dba50df4750a3fba" ns2:_="" ns3:_="">
    <xsd:import namespace="852c2c27-e698-4590-97fb-6b6674c29bdc"/>
    <xsd:import namespace="dd4d4dcd-9ec3-4f5d-a836-c43f4bd572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2c2c27-e698-4590-97fb-6b6674c29b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dae4927-aa24-488d-8169-7a22717307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4d4dcd-9ec3-4f5d-a836-c43f4bd572b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3fc3d45-9eef-403c-9781-1f71eac7e797}" ma:internalName="TaxCatchAll" ma:showField="CatchAllData" ma:web="dd4d4dcd-9ec3-4f5d-a836-c43f4bd572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4d4dcd-9ec3-4f5d-a836-c43f4bd572b9" xsi:nil="true"/>
    <lcf76f155ced4ddcb4097134ff3c332f xmlns="852c2c27-e698-4590-97fb-6b6674c29bd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0B2DFF-A59D-4BC9-BB9D-BE2E441358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060C95-BC26-4BB8-8555-99100F3F8D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2c2c27-e698-4590-97fb-6b6674c29bdc"/>
    <ds:schemaRef ds:uri="dd4d4dcd-9ec3-4f5d-a836-c43f4bd572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C7F487-71DD-4661-B16A-D4E3B5D1AE23}">
  <ds:schemaRefs>
    <ds:schemaRef ds:uri="http://schemas.microsoft.com/office/2006/metadata/properties"/>
    <ds:schemaRef ds:uri="http://schemas.microsoft.com/office/infopath/2007/PartnerControls"/>
    <ds:schemaRef ds:uri="dd4d4dcd-9ec3-4f5d-a836-c43f4bd572b9"/>
    <ds:schemaRef ds:uri="852c2c27-e698-4590-97fb-6b6674c29b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Barnicoat, Jody</dc:creator>
  <cp:lastModifiedBy>Admin | TVAA</cp:lastModifiedBy>
  <dcterms:created xsi:type="dcterms:W3CDTF">2025-03-26T00:47:07Z</dcterms:created>
  <dcterms:modified xsi:type="dcterms:W3CDTF">2025-03-27T02:12:29Z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0x010100267C9B7AC50A0349B88E135C7E926A83</vt:lpwstr>
  </property>
</Properties>
</file>